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500"/>
  </bookViews>
  <sheets>
    <sheet name="Лист1 (2)" sheetId="1" r:id="rId1"/>
    <sheet name="Лист1" sheetId="2" r:id="rId2"/>
    <sheet name="Лист2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5" i="2"/>
  <c r="D35"/>
  <c r="G34"/>
  <c r="G33"/>
  <c r="G35" s="1"/>
  <c r="E31"/>
  <c r="D31"/>
  <c r="G30"/>
  <c r="G29"/>
  <c r="G31" s="1"/>
  <c r="E27"/>
  <c r="E38" s="1"/>
  <c r="D27"/>
  <c r="G26"/>
  <c r="G25"/>
  <c r="G27" s="1"/>
  <c r="D23"/>
  <c r="D36" s="1"/>
  <c r="G22"/>
  <c r="G21"/>
  <c r="G20"/>
  <c r="G19"/>
  <c r="G18"/>
  <c r="G17"/>
  <c r="G16"/>
  <c r="G15"/>
  <c r="G14"/>
  <c r="G13"/>
  <c r="G12"/>
  <c r="G11"/>
  <c r="G10"/>
  <c r="G9"/>
  <c r="G8"/>
  <c r="G7"/>
  <c r="G23" s="1"/>
  <c r="G10" i="1"/>
  <c r="G9"/>
  <c r="D8"/>
  <c r="D11" s="1"/>
  <c r="D12" s="1"/>
  <c r="G7"/>
  <c r="G8" s="1"/>
  <c r="G11" s="1"/>
  <c r="G36" i="2" l="1"/>
  <c r="G38"/>
  <c r="G12" i="1"/>
  <c r="E36" i="2"/>
  <c r="D38"/>
</calcChain>
</file>

<file path=xl/sharedStrings.xml><?xml version="1.0" encoding="utf-8"?>
<sst xmlns="http://schemas.openxmlformats.org/spreadsheetml/2006/main" count="166" uniqueCount="87">
  <si>
    <t>Объемы финансирования муниципальной Программы на 2022 — 2024 годы</t>
  </si>
  <si>
    <t>№ п./п.</t>
  </si>
  <si>
    <t>Наименование программных мероприятий</t>
  </si>
  <si>
    <t>Объемы и источники финансирования, тыс.руб.</t>
  </si>
  <si>
    <t>Место проведения работ</t>
  </si>
  <si>
    <t>Ожидаемый результат</t>
  </si>
  <si>
    <t>Срок исполнения</t>
  </si>
  <si>
    <t>Ответственный за исполнение</t>
  </si>
  <si>
    <t>Местный бюджет</t>
  </si>
  <si>
    <t>Областной бюджет</t>
  </si>
  <si>
    <t>Внебюджетные источники</t>
  </si>
  <si>
    <t>Всего</t>
  </si>
  <si>
    <t>квартал</t>
  </si>
  <si>
    <t>год</t>
  </si>
  <si>
    <t>I. Основное мероприятие «Комплексное развитие транспортной инфраструктуры и обеспечения безопасности дорожного движения, ремонта и содержания автомобильных дорог на территории Озинского муниципального района Саратовской области»</t>
  </si>
  <si>
    <t>Устройство асфальтобетонного покрытия улицы Колхозная р.п.Озинки Озинского муниципального района Саратовской области</t>
  </si>
  <si>
    <t>Улица Колхозная в р.п.Озинки Озинский район Саратовская область</t>
  </si>
  <si>
    <t>6650 м2</t>
  </si>
  <si>
    <t>II-IV</t>
  </si>
  <si>
    <t>Администрация Озинского муниципального района Саратовской области</t>
  </si>
  <si>
    <t>Итого по основному мероприятию I.  «Комплексное развитие транспортной инфраструктуры и обеспечения безопасности дорожного движения, ремонта и содержания автомобильных дорог на территории Озинского муниципального района Саратовской области»</t>
  </si>
  <si>
    <t>Ремонт асфальтобетонного покрытия улицы Кирова р.п.Озинки Озинского муниципального района Саратовской области</t>
  </si>
  <si>
    <t>Улица Кирова в р.п.Озинки Озинский район Саратовская область</t>
  </si>
  <si>
    <t>-</t>
  </si>
  <si>
    <t>Ремонт асфальтобетонного покрытия улиц Южная, Советская р.п.Озинки Озинского муниципального района Саратовской области</t>
  </si>
  <si>
    <t>Улицы Южная, Советская в р.п.Озинки Озинский район Саратовская область</t>
  </si>
  <si>
    <t>Итого по муниципальной Программе на 2022 — 2024 годы</t>
  </si>
  <si>
    <t>Зимнее содержание автомобильных дорог на территории Озинского муниципального района Саратовской области</t>
  </si>
  <si>
    <t>Озинский МР</t>
  </si>
  <si>
    <t>I квартал 2019 года</t>
  </si>
  <si>
    <t>Приобретение специализированной дорожной техники</t>
  </si>
  <si>
    <t>1 единица</t>
  </si>
  <si>
    <t>Выполнение работ по обустройству пешеходных переходов, нанесение дорожной разметки, приобретение и установка дорожных знаков на автомобильных дорогах местного значения р.п.Озинки, Озинского муниципального района, Саратовской области</t>
  </si>
  <si>
    <t>7 знаков, 14 пешеходных переходов, 1 ИДН</t>
  </si>
  <si>
    <t>Выкашивание обочин дорог от сорной растительности на территории Озинского муниципального района Саратовской области</t>
  </si>
  <si>
    <t>16 га</t>
  </si>
  <si>
    <t>II квартал 2019 года</t>
  </si>
  <si>
    <t>Работы по исправлению профиля автомобильных дорог на территории Озинского муниципального района Саратовской области (улицы М.Горького, Союзная, Вольская, Свободы, Железнодорожная, Подгорная, Фурманова в р.п.Озинки)</t>
  </si>
  <si>
    <t>9500 м2</t>
  </si>
  <si>
    <t>Работы по исправлению профиля автомобильных дорог на территории Озинского муниципального района Саратовской области (улицы Садовая, Песчаная, Имашева, Фрунзе, Комарова, Строительная, 50 лет Победы)</t>
  </si>
  <si>
    <t>Разработка проекта организации дорожного движения на автомобильных дорогах общего пользования местного значения р.п.Озинки Озинского муниципального района Саратовской области</t>
  </si>
  <si>
    <t>1 проект</t>
  </si>
  <si>
    <t>III квартал 2019 года</t>
  </si>
  <si>
    <t>Выполнение работ по обустройству пешеходных переходов в р.п.Озинки, Озинского муниципального р</t>
  </si>
  <si>
    <t>14 переходов</t>
  </si>
  <si>
    <t>Установка дорожных знаков и ИДН в р.п.Озинки, Озинского муниципального района, Саратовской области</t>
  </si>
  <si>
    <t>40 знаков</t>
  </si>
  <si>
    <t>Исправление профиля автомобильной дороги по ул.Заводская р.п.Озинки Озинского района Саратовской области</t>
  </si>
  <si>
    <t>улица Заводская, р.п.Озинки Озинского МР</t>
  </si>
  <si>
    <t>3500 м2</t>
  </si>
  <si>
    <t>298,6 км</t>
  </si>
  <si>
    <t>IV квартал 2019 года</t>
  </si>
  <si>
    <t>Проведение экспертизы контроля качества выполненных работ по объекту: «Капитальный ремонт, ремонт и содержание автомобильных дорог общего пользования местного значения за счет средств областного дорожного фонда (по улице 8 Марта р.п.Озинки)»</t>
  </si>
  <si>
    <t>Проведение экспертизы контроля качества выполненных работ по объекту: «Обеспечение прироста протяженности сети автомобильных дорог общего пользования местного значения, соответствующих нормативным требованиям, за счет средств областного дорожного фонда (от дома №25 по улице Лесная до железнодорожного переезда по улице Южная (перегон Чалыкла – Горный 1157 км пк7) р.п.Озинки Озинского района Саратовской области)»</t>
  </si>
  <si>
    <t>Ремонт автомобильных дорог местного значения на территории Озинского муниципального района Саратовской области</t>
  </si>
  <si>
    <t>2020 г.</t>
  </si>
  <si>
    <t>2021 г.</t>
  </si>
  <si>
    <t>Итого по основному мероприятию I «Комплексное развитие транспортной инфраструктуры и обеспечения безопасности дорожного движения, ремонта и содержания автомобильных дорог на территории Озинского муниципального района Саратовской области»</t>
  </si>
  <si>
    <t>II. Основное мероприятие «Капитальный ремонт, ремонт и содержание автомобильных дорог общего пользования местного значения за счет средств областного дорожного фонда»</t>
  </si>
  <si>
    <t>Капитальный ремонт, ремонт и содержание автомобильных дорог общего пользования местного значения за счет средств областного дорожного фонда</t>
  </si>
  <si>
    <t>Улица 8 Марта р.п.Озинки Озинский район Саратовская область</t>
  </si>
  <si>
    <t>5060 м2</t>
  </si>
  <si>
    <t>Капитальный ремонт, ремонт и содержание автомобильных дорог общего пользования местного значения за счет средств областного дорожного фонда по адресу: Саратовская область, Озинский район, р.п.Озинки, ул.Ленина, от дома №20 до дома №22.</t>
  </si>
  <si>
    <t>Саратовская область, Озинский район, р.п.Озинки, ул.Ленина, от дома №20 до дома №22.</t>
  </si>
  <si>
    <t>1400 м2</t>
  </si>
  <si>
    <t>Итого по основному мероприятию II. «Капитальный ремонт, ремонт и содержание автомобильных дорог общего пользования местного значения за счет средств областного дорожного фонда»</t>
  </si>
  <si>
    <t>6460 м2</t>
  </si>
  <si>
    <t>III. Основное мероприятие «Обеспечение прироста протяженности сети автомобильных дорог общего пользования местного значения, соответствующих нормативным требованиям»</t>
  </si>
  <si>
    <t>Обеспечение прироста протяженности сети автомобильных дорог общего пользования местного значения, соответствующих нормативным требованиям</t>
  </si>
  <si>
    <t>От дома №39 по ул.Лермонтова до дома №25 по ул.Лесная р.п.Озинки Озинского муниципального района Саратовской области</t>
  </si>
  <si>
    <t>3690 м2</t>
  </si>
  <si>
    <t>От дома №25 по улице Лесная до железнодорожного переезда по улице Южная (перегон Чалыкла – Горный 1157 км пк7) р.п.Озинки Озинского района Саратовской области</t>
  </si>
  <si>
    <t>7600 м2</t>
  </si>
  <si>
    <t>Итого по основному мероприятию III. «Обеспечение прироста протяженности сети автомобильных дорог общего пользования местного значения, соответствующих нормативным требованиям»</t>
  </si>
  <si>
    <t>11290 м2</t>
  </si>
  <si>
    <t>IV. Основное мероприятие «Субсидия бюджетам муниципальных районов области на достижение целевых показателей, предусматривающих мероприятия по решению неотложных задач по приведению в нормативное состояние автомобильных дорог местного значения за счет средств областного дорожного фонда»</t>
  </si>
  <si>
    <t>Субсидия бюджетам муниципальных районов области на достижение целевых показателей, предусматривающих мероприятия по решению неотложных задач по приведению в нормативное состояние автомобильных дорог местного значения за счет средств областного дорожного фонда.  Ремонт асфальтобетонного покрытия от дома 2/9 до дома 2/27, от дома 2/21 - до дома 2/37 по ул.Ветеранов, р.п.Озинки Озинского района Саратовской области</t>
  </si>
  <si>
    <t>От дома 2/9 до дома 2/27, от дома 2/21 - до дома 2/37 по ул.Ветеранов, р.п.Озинки Озинского района Саратовской области</t>
  </si>
  <si>
    <t>1100 м2</t>
  </si>
  <si>
    <t>Ремонт асфальтобетонного покрытия по улице Ветеранов от дома 2/14 до дома 2/6, от дома 2/1 до дома 2/4</t>
  </si>
  <si>
    <t>От дома 2/14 до дома 2/6, от дома 2/1 до дома 2/4 по ул.Ветеранов, р.п.Озинки Озинского района Саратовской области</t>
  </si>
  <si>
    <t>2100 м2</t>
  </si>
  <si>
    <t>Итого по основному мероприятию IV. «Субсидия бюджетам муниципальных районов области на достижение целевых показателей, предусматривающих мероприятия по решению неотложных задач по приведению в нормативное состояние автомобильных дорог местного значения за счет средств областного дорожного фонда»</t>
  </si>
  <si>
    <t>3200 м2</t>
  </si>
  <si>
    <t>Итого по муниципальной Программе</t>
  </si>
  <si>
    <t>итого по программе за 2019 год</t>
  </si>
  <si>
    <t>Итого по муниципальной Программе на 2022 год</t>
  </si>
</sst>
</file>

<file path=xl/styles.xml><?xml version="1.0" encoding="utf-8"?>
<styleSheet xmlns="http://schemas.openxmlformats.org/spreadsheetml/2006/main">
  <numFmts count="2">
    <numFmt numFmtId="164" formatCode="#,##0.00000\ _₽"/>
    <numFmt numFmtId="165" formatCode="#,##0.00000"/>
  </numFmts>
  <fonts count="6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7030A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D9D9D9"/>
        <bgColor rgb="FFBDD7EE"/>
      </patternFill>
    </fill>
    <fill>
      <patternFill patternType="solid">
        <fgColor rgb="FFFFD966"/>
        <bgColor rgb="FFFFE699"/>
      </patternFill>
    </fill>
    <fill>
      <patternFill patternType="solid">
        <fgColor rgb="FFFFE699"/>
        <bgColor rgb="FFFFF2CC"/>
      </patternFill>
    </fill>
    <fill>
      <patternFill patternType="solid">
        <fgColor rgb="FFFFF2CC"/>
        <bgColor rgb="FFFFE699"/>
      </patternFill>
    </fill>
    <fill>
      <patternFill patternType="solid">
        <fgColor rgb="FF8FAADC"/>
        <bgColor rgb="FF9DC3E6"/>
      </patternFill>
    </fill>
    <fill>
      <patternFill patternType="solid">
        <fgColor rgb="FFA9D18E"/>
        <bgColor rgb="FFC5E0B4"/>
      </patternFill>
    </fill>
    <fill>
      <patternFill patternType="solid">
        <fgColor rgb="FFC5E0B4"/>
        <bgColor rgb="FFD9D9D9"/>
      </patternFill>
    </fill>
    <fill>
      <patternFill patternType="solid">
        <fgColor rgb="FFF4B183"/>
        <bgColor rgb="FFF8CBAD"/>
      </patternFill>
    </fill>
    <fill>
      <patternFill patternType="solid">
        <fgColor rgb="FFF8CBAD"/>
        <bgColor rgb="FFFFE699"/>
      </patternFill>
    </fill>
    <fill>
      <patternFill patternType="solid">
        <fgColor rgb="FF9DC3E6"/>
        <bgColor rgb="FF8FAADC"/>
      </patternFill>
    </fill>
    <fill>
      <patternFill patternType="solid">
        <fgColor rgb="FFBDD7EE"/>
        <bgColor rgb="FFD9D9D9"/>
      </patternFill>
    </fill>
    <fill>
      <patternFill patternType="solid">
        <fgColor rgb="FFFF7C80"/>
        <bgColor rgb="FFF4B18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164" fontId="1" fillId="5" borderId="1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164" fontId="1" fillId="6" borderId="1" xfId="0" applyNumberFormat="1" applyFont="1" applyFill="1" applyBorder="1" applyAlignment="1">
      <alignment horizontal="right" vertical="center" wrapText="1"/>
    </xf>
    <xf numFmtId="164" fontId="4" fillId="6" borderId="1" xfId="0" applyNumberFormat="1" applyFont="1" applyFill="1" applyBorder="1" applyAlignment="1">
      <alignment horizontal="right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164" fontId="1" fillId="7" borderId="1" xfId="0" applyNumberFormat="1" applyFont="1" applyFill="1" applyBorder="1" applyAlignment="1">
      <alignment vertical="center" wrapText="1"/>
    </xf>
    <xf numFmtId="164" fontId="4" fillId="7" borderId="1" xfId="0" applyNumberFormat="1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 wrapText="1"/>
    </xf>
    <xf numFmtId="164" fontId="1" fillId="9" borderId="1" xfId="0" applyNumberFormat="1" applyFont="1" applyFill="1" applyBorder="1" applyAlignment="1">
      <alignment vertical="center" wrapText="1"/>
    </xf>
    <xf numFmtId="164" fontId="4" fillId="9" borderId="1" xfId="0" applyNumberFormat="1" applyFont="1" applyFill="1" applyBorder="1" applyAlignment="1">
      <alignment vertical="center" wrapText="1"/>
    </xf>
    <xf numFmtId="164" fontId="1" fillId="9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164" fontId="4" fillId="8" borderId="1" xfId="0" applyNumberFormat="1" applyFont="1" applyFill="1" applyBorder="1" applyAlignment="1">
      <alignment vertical="center" wrapText="1"/>
    </xf>
    <xf numFmtId="164" fontId="1" fillId="8" borderId="1" xfId="0" applyNumberFormat="1" applyFont="1" applyFill="1" applyBorder="1" applyAlignment="1">
      <alignment horizontal="center" vertical="center" wrapText="1"/>
    </xf>
    <xf numFmtId="2" fontId="1" fillId="8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left" vertical="center" wrapText="1"/>
    </xf>
    <xf numFmtId="164" fontId="1" fillId="11" borderId="1" xfId="0" applyNumberFormat="1" applyFont="1" applyFill="1" applyBorder="1" applyAlignment="1">
      <alignment horizontal="right" vertical="center" wrapText="1"/>
    </xf>
    <xf numFmtId="164" fontId="4" fillId="11" borderId="1" xfId="0" applyNumberFormat="1" applyFont="1" applyFill="1" applyBorder="1" applyAlignment="1">
      <alignment horizontal="right" vertical="center" wrapText="1"/>
    </xf>
    <xf numFmtId="164" fontId="1" fillId="11" borderId="1" xfId="0" applyNumberFormat="1" applyFont="1" applyFill="1" applyBorder="1" applyAlignment="1">
      <alignment horizontal="center" vertical="center" wrapText="1"/>
    </xf>
    <xf numFmtId="2" fontId="1" fillId="11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/>
    </xf>
    <xf numFmtId="164" fontId="4" fillId="10" borderId="1" xfId="0" applyNumberFormat="1" applyFont="1" applyFill="1" applyBorder="1" applyAlignment="1">
      <alignment horizontal="right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2" fontId="1" fillId="10" borderId="1" xfId="0" applyNumberFormat="1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vertical="center" wrapText="1"/>
    </xf>
    <xf numFmtId="164" fontId="1" fillId="13" borderId="1" xfId="0" applyNumberFormat="1" applyFont="1" applyFill="1" applyBorder="1" applyAlignment="1">
      <alignment horizontal="right" vertical="center" wrapText="1"/>
    </xf>
    <xf numFmtId="164" fontId="4" fillId="13" borderId="1" xfId="0" applyNumberFormat="1" applyFont="1" applyFill="1" applyBorder="1" applyAlignment="1">
      <alignment horizontal="right" vertical="center" wrapText="1"/>
    </xf>
    <xf numFmtId="164" fontId="1" fillId="13" borderId="1" xfId="0" applyNumberFormat="1" applyFont="1" applyFill="1" applyBorder="1" applyAlignment="1">
      <alignment horizontal="center" vertical="center" wrapText="1"/>
    </xf>
    <xf numFmtId="2" fontId="1" fillId="13" borderId="1" xfId="0" applyNumberFormat="1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vertical="center" wrapText="1"/>
    </xf>
    <xf numFmtId="164" fontId="4" fillId="12" borderId="1" xfId="0" applyNumberFormat="1" applyFont="1" applyFill="1" applyBorder="1" applyAlignment="1">
      <alignment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left" vertical="center" wrapText="1"/>
    </xf>
    <xf numFmtId="165" fontId="4" fillId="1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right" vertical="center" wrapText="1"/>
    </xf>
    <xf numFmtId="165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8FAADC"/>
      <rgbColor rgb="FF7030A0"/>
      <rgbColor rgb="FFFFF2CC"/>
      <rgbColor rgb="FFD9D9D9"/>
      <rgbColor rgb="FF660066"/>
      <rgbColor rgb="FFFF7C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DC3E6"/>
      <rgbColor rgb="FFF4B183"/>
      <rgbColor rgb="FFCC99FF"/>
      <rgbColor rgb="FFF8CBAD"/>
      <rgbColor rgb="FF3366FF"/>
      <rgbColor rgb="FF33CCCC"/>
      <rgbColor rgb="FF99CC00"/>
      <rgbColor rgb="FFFFD966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MJ19"/>
  <sheetViews>
    <sheetView tabSelected="1" topLeftCell="D1" workbookViewId="0">
      <selection activeCell="C20" sqref="C20"/>
    </sheetView>
  </sheetViews>
  <sheetFormatPr defaultColWidth="9.140625" defaultRowHeight="15.75"/>
  <cols>
    <col min="1" max="1" width="9.140625" style="1"/>
    <col min="2" max="2" width="5.85546875" style="1" customWidth="1"/>
    <col min="3" max="3" width="62.140625" style="1" customWidth="1"/>
    <col min="4" max="5" width="18.28515625" style="1" customWidth="1"/>
    <col min="6" max="6" width="13.42578125" style="1" customWidth="1"/>
    <col min="7" max="7" width="18.28515625" style="1" customWidth="1"/>
    <col min="8" max="8" width="36.28515625" style="1" customWidth="1"/>
    <col min="9" max="9" width="14.7109375" style="1" customWidth="1"/>
    <col min="10" max="10" width="9" style="1" customWidth="1"/>
    <col min="11" max="11" width="8.42578125" style="1" customWidth="1"/>
    <col min="12" max="12" width="33.140625" style="1" customWidth="1"/>
    <col min="13" max="1024" width="9.140625" style="1"/>
  </cols>
  <sheetData>
    <row r="2" spans="2:12" ht="18.75" customHeight="1"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2:12" ht="18.75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ht="50.25" customHeight="1">
      <c r="B4" s="80" t="s">
        <v>1</v>
      </c>
      <c r="C4" s="80" t="s">
        <v>2</v>
      </c>
      <c r="D4" s="80" t="s">
        <v>3</v>
      </c>
      <c r="E4" s="80"/>
      <c r="F4" s="80"/>
      <c r="G4" s="80"/>
      <c r="H4" s="80" t="s">
        <v>4</v>
      </c>
      <c r="I4" s="80" t="s">
        <v>5</v>
      </c>
      <c r="J4" s="80" t="s">
        <v>6</v>
      </c>
      <c r="K4" s="80"/>
      <c r="L4" s="80" t="s">
        <v>7</v>
      </c>
    </row>
    <row r="5" spans="2:12" ht="50.25" customHeight="1">
      <c r="B5" s="80"/>
      <c r="C5" s="80"/>
      <c r="D5" s="3" t="s">
        <v>8</v>
      </c>
      <c r="E5" s="3" t="s">
        <v>9</v>
      </c>
      <c r="F5" s="3" t="s">
        <v>10</v>
      </c>
      <c r="G5" s="3" t="s">
        <v>11</v>
      </c>
      <c r="H5" s="80"/>
      <c r="I5" s="80"/>
      <c r="J5" s="3" t="s">
        <v>12</v>
      </c>
      <c r="K5" s="3" t="s">
        <v>13</v>
      </c>
      <c r="L5" s="80"/>
    </row>
    <row r="6" spans="2:12" ht="44.25" customHeight="1">
      <c r="B6" s="78" t="s">
        <v>14</v>
      </c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2:12" ht="75">
      <c r="B7" s="3"/>
      <c r="C7" s="4" t="s">
        <v>15</v>
      </c>
      <c r="D7" s="5">
        <v>13293.3</v>
      </c>
      <c r="E7" s="5"/>
      <c r="F7" s="5"/>
      <c r="G7" s="6">
        <f>D7+E7+F7</f>
        <v>13293.3</v>
      </c>
      <c r="H7" s="7" t="s">
        <v>16</v>
      </c>
      <c r="I7" s="8" t="s">
        <v>17</v>
      </c>
      <c r="J7" s="8" t="s">
        <v>18</v>
      </c>
      <c r="K7" s="3">
        <v>2022</v>
      </c>
      <c r="L7" s="3" t="s">
        <v>19</v>
      </c>
    </row>
    <row r="8" spans="2:12" ht="131.25">
      <c r="B8" s="9"/>
      <c r="C8" s="10" t="s">
        <v>20</v>
      </c>
      <c r="D8" s="6">
        <f>SUM(D7:D7)</f>
        <v>13293.3</v>
      </c>
      <c r="E8" s="6"/>
      <c r="F8" s="6"/>
      <c r="G8" s="6">
        <f>SUM(G7:G7)</f>
        <v>13293.3</v>
      </c>
      <c r="H8" s="7"/>
      <c r="I8" s="8"/>
      <c r="J8" s="8"/>
      <c r="K8" s="3"/>
      <c r="L8" s="3"/>
    </row>
    <row r="9" spans="2:12" ht="75">
      <c r="B9" s="3"/>
      <c r="C9" s="4" t="s">
        <v>21</v>
      </c>
      <c r="D9" s="5">
        <v>13466</v>
      </c>
      <c r="E9" s="5"/>
      <c r="F9" s="5"/>
      <c r="G9" s="6">
        <f>D9+E9+F9</f>
        <v>13466</v>
      </c>
      <c r="H9" s="7" t="s">
        <v>22</v>
      </c>
      <c r="I9" s="8" t="s">
        <v>23</v>
      </c>
      <c r="J9" s="8" t="s">
        <v>18</v>
      </c>
      <c r="K9" s="3">
        <v>2023</v>
      </c>
      <c r="L9" s="3" t="s">
        <v>19</v>
      </c>
    </row>
    <row r="10" spans="2:12" ht="75">
      <c r="B10" s="3"/>
      <c r="C10" s="4" t="s">
        <v>24</v>
      </c>
      <c r="D10" s="5">
        <v>13643.1</v>
      </c>
      <c r="E10" s="5"/>
      <c r="F10" s="5"/>
      <c r="G10" s="6">
        <f>D10+E10+F10</f>
        <v>13643.1</v>
      </c>
      <c r="H10" s="7" t="s">
        <v>25</v>
      </c>
      <c r="I10" s="8" t="s">
        <v>23</v>
      </c>
      <c r="J10" s="8" t="s">
        <v>18</v>
      </c>
      <c r="K10" s="3">
        <v>2024</v>
      </c>
      <c r="L10" s="3" t="s">
        <v>19</v>
      </c>
    </row>
    <row r="11" spans="2:12" ht="37.5">
      <c r="B11" s="3"/>
      <c r="C11" s="10" t="s">
        <v>86</v>
      </c>
      <c r="D11" s="11">
        <f>D8</f>
        <v>13293.3</v>
      </c>
      <c r="E11" s="11"/>
      <c r="F11" s="11"/>
      <c r="G11" s="11">
        <f>G8</f>
        <v>13293.3</v>
      </c>
      <c r="H11" s="3"/>
      <c r="I11" s="3"/>
      <c r="J11" s="3"/>
      <c r="K11" s="3"/>
      <c r="L11" s="3"/>
    </row>
    <row r="12" spans="2:12" ht="37.5">
      <c r="B12" s="3"/>
      <c r="C12" s="10" t="s">
        <v>26</v>
      </c>
      <c r="D12" s="11">
        <f>D9+D10+D11</f>
        <v>40402.399999999994</v>
      </c>
      <c r="E12" s="11"/>
      <c r="F12" s="11"/>
      <c r="G12" s="11">
        <f>G9+G10+G11</f>
        <v>40402.399999999994</v>
      </c>
      <c r="H12" s="3"/>
      <c r="I12" s="3"/>
      <c r="J12" s="3"/>
      <c r="K12" s="3"/>
      <c r="L12" s="3"/>
    </row>
    <row r="14" spans="2:12">
      <c r="G14" s="12"/>
    </row>
    <row r="15" spans="2:12">
      <c r="G15" s="12"/>
    </row>
    <row r="17" spans="5:7">
      <c r="E17" s="12"/>
    </row>
    <row r="19" spans="5:7">
      <c r="G19" s="12"/>
    </row>
  </sheetData>
  <mergeCells count="9">
    <mergeCell ref="B6:L6"/>
    <mergeCell ref="B2:L2"/>
    <mergeCell ref="B4:B5"/>
    <mergeCell ref="C4:C5"/>
    <mergeCell ref="D4:G4"/>
    <mergeCell ref="H4:H5"/>
    <mergeCell ref="I4:I5"/>
    <mergeCell ref="J4:K4"/>
    <mergeCell ref="L4:L5"/>
  </mergeCells>
  <printOptions horizontalCentered="1"/>
  <pageMargins left="0" right="0" top="0.74791666666666701" bottom="0.74791666666666701" header="0.51180555555555496" footer="0.51180555555555496"/>
  <pageSetup paperSize="9" fitToHeight="1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4:AMJ46"/>
  <sheetViews>
    <sheetView workbookViewId="0">
      <selection activeCell="C17" sqref="C17"/>
    </sheetView>
  </sheetViews>
  <sheetFormatPr defaultColWidth="9.140625" defaultRowHeight="15.75"/>
  <cols>
    <col min="1" max="1" width="9.140625" style="13"/>
    <col min="2" max="2" width="5.85546875" style="13" customWidth="1"/>
    <col min="3" max="3" width="62.140625" style="13" customWidth="1"/>
    <col min="4" max="7" width="18.28515625" style="13" customWidth="1"/>
    <col min="8" max="8" width="36.28515625" style="13" customWidth="1"/>
    <col min="9" max="10" width="14.7109375" style="13" customWidth="1"/>
    <col min="11" max="11" width="33.140625" style="13" customWidth="1"/>
    <col min="12" max="1024" width="9.140625" style="13"/>
  </cols>
  <sheetData>
    <row r="4" spans="2:11" ht="50.25" customHeight="1">
      <c r="B4" s="82" t="s">
        <v>1</v>
      </c>
      <c r="C4" s="82" t="s">
        <v>2</v>
      </c>
      <c r="D4" s="82" t="s">
        <v>3</v>
      </c>
      <c r="E4" s="82"/>
      <c r="F4" s="82"/>
      <c r="G4" s="82"/>
      <c r="H4" s="82" t="s">
        <v>4</v>
      </c>
      <c r="I4" s="82" t="s">
        <v>5</v>
      </c>
      <c r="J4" s="82" t="s">
        <v>6</v>
      </c>
      <c r="K4" s="82" t="s">
        <v>7</v>
      </c>
    </row>
    <row r="5" spans="2:11" ht="50.25" customHeight="1">
      <c r="B5" s="82"/>
      <c r="C5" s="82"/>
      <c r="D5" s="14" t="s">
        <v>8</v>
      </c>
      <c r="E5" s="14" t="s">
        <v>9</v>
      </c>
      <c r="F5" s="14" t="s">
        <v>10</v>
      </c>
      <c r="G5" s="14" t="s">
        <v>11</v>
      </c>
      <c r="H5" s="82"/>
      <c r="I5" s="82"/>
      <c r="J5" s="82"/>
      <c r="K5" s="82"/>
    </row>
    <row r="6" spans="2:11" ht="44.25" customHeight="1">
      <c r="B6" s="83" t="s">
        <v>14</v>
      </c>
      <c r="C6" s="83"/>
      <c r="D6" s="83"/>
      <c r="E6" s="83"/>
      <c r="F6" s="83"/>
      <c r="G6" s="83"/>
      <c r="H6" s="83"/>
      <c r="I6" s="83"/>
      <c r="J6" s="83"/>
      <c r="K6" s="83"/>
    </row>
    <row r="7" spans="2:11" ht="47.25">
      <c r="B7" s="15">
        <v>1</v>
      </c>
      <c r="C7" s="16" t="s">
        <v>27</v>
      </c>
      <c r="D7" s="17">
        <v>2030</v>
      </c>
      <c r="E7" s="17"/>
      <c r="F7" s="17"/>
      <c r="G7" s="18">
        <f t="shared" ref="G7:G22" si="0">D7+E7+F7</f>
        <v>2030</v>
      </c>
      <c r="H7" s="19" t="s">
        <v>28</v>
      </c>
      <c r="I7" s="20">
        <v>297000</v>
      </c>
      <c r="J7" s="15" t="s">
        <v>29</v>
      </c>
      <c r="K7" s="15" t="s">
        <v>19</v>
      </c>
    </row>
    <row r="8" spans="2:11" ht="47.25">
      <c r="B8" s="15">
        <v>2</v>
      </c>
      <c r="C8" s="16" t="s">
        <v>30</v>
      </c>
      <c r="D8" s="17">
        <v>3834.06666</v>
      </c>
      <c r="E8" s="17"/>
      <c r="F8" s="17"/>
      <c r="G8" s="18">
        <f t="shared" si="0"/>
        <v>3834.06666</v>
      </c>
      <c r="H8" s="19" t="s">
        <v>28</v>
      </c>
      <c r="I8" s="20" t="s">
        <v>31</v>
      </c>
      <c r="J8" s="15" t="s">
        <v>29</v>
      </c>
      <c r="K8" s="15" t="s">
        <v>19</v>
      </c>
    </row>
    <row r="9" spans="2:11" ht="78.75">
      <c r="B9" s="15">
        <v>3</v>
      </c>
      <c r="C9" s="16" t="s">
        <v>32</v>
      </c>
      <c r="D9" s="17">
        <v>170</v>
      </c>
      <c r="E9" s="17"/>
      <c r="F9" s="17"/>
      <c r="G9" s="18">
        <f t="shared" si="0"/>
        <v>170</v>
      </c>
      <c r="H9" s="19" t="s">
        <v>28</v>
      </c>
      <c r="I9" s="20" t="s">
        <v>33</v>
      </c>
      <c r="J9" s="15" t="s">
        <v>29</v>
      </c>
      <c r="K9" s="15" t="s">
        <v>19</v>
      </c>
    </row>
    <row r="10" spans="2:11" ht="47.25">
      <c r="B10" s="15">
        <v>4</v>
      </c>
      <c r="C10" s="16" t="s">
        <v>34</v>
      </c>
      <c r="D10" s="17">
        <v>497.5</v>
      </c>
      <c r="E10" s="17"/>
      <c r="F10" s="17"/>
      <c r="G10" s="18">
        <f t="shared" si="0"/>
        <v>497.5</v>
      </c>
      <c r="H10" s="19" t="s">
        <v>28</v>
      </c>
      <c r="I10" s="20" t="s">
        <v>35</v>
      </c>
      <c r="J10" s="15" t="s">
        <v>36</v>
      </c>
      <c r="K10" s="15" t="s">
        <v>19</v>
      </c>
    </row>
    <row r="11" spans="2:11" ht="78.75">
      <c r="B11" s="15">
        <v>5</v>
      </c>
      <c r="C11" s="16" t="s">
        <v>37</v>
      </c>
      <c r="D11" s="17">
        <v>500</v>
      </c>
      <c r="E11" s="17"/>
      <c r="F11" s="17"/>
      <c r="G11" s="18">
        <f t="shared" si="0"/>
        <v>500</v>
      </c>
      <c r="H11" s="19" t="s">
        <v>28</v>
      </c>
      <c r="I11" s="20" t="s">
        <v>38</v>
      </c>
      <c r="J11" s="15" t="s">
        <v>36</v>
      </c>
      <c r="K11" s="15" t="s">
        <v>19</v>
      </c>
    </row>
    <row r="12" spans="2:11" ht="63">
      <c r="B12" s="15">
        <v>6</v>
      </c>
      <c r="C12" s="16" t="s">
        <v>39</v>
      </c>
      <c r="D12" s="17">
        <v>500</v>
      </c>
      <c r="E12" s="17"/>
      <c r="F12" s="17"/>
      <c r="G12" s="18">
        <f t="shared" si="0"/>
        <v>500</v>
      </c>
      <c r="H12" s="19" t="s">
        <v>28</v>
      </c>
      <c r="I12" s="20" t="s">
        <v>38</v>
      </c>
      <c r="J12" s="15" t="s">
        <v>36</v>
      </c>
      <c r="K12" s="15" t="s">
        <v>19</v>
      </c>
    </row>
    <row r="13" spans="2:11" ht="63">
      <c r="B13" s="15">
        <v>7</v>
      </c>
      <c r="C13" s="16" t="s">
        <v>40</v>
      </c>
      <c r="D13" s="17">
        <v>92.724999999999994</v>
      </c>
      <c r="E13" s="17"/>
      <c r="F13" s="17"/>
      <c r="G13" s="18">
        <f t="shared" si="0"/>
        <v>92.724999999999994</v>
      </c>
      <c r="H13" s="19" t="s">
        <v>28</v>
      </c>
      <c r="I13" s="20" t="s">
        <v>41</v>
      </c>
      <c r="J13" s="15" t="s">
        <v>42</v>
      </c>
      <c r="K13" s="15" t="s">
        <v>19</v>
      </c>
    </row>
    <row r="14" spans="2:11" ht="47.25">
      <c r="B14" s="15">
        <v>8</v>
      </c>
      <c r="C14" s="16" t="s">
        <v>43</v>
      </c>
      <c r="D14" s="17">
        <v>155.22</v>
      </c>
      <c r="E14" s="17"/>
      <c r="F14" s="17"/>
      <c r="G14" s="18">
        <f t="shared" si="0"/>
        <v>155.22</v>
      </c>
      <c r="H14" s="19" t="s">
        <v>28</v>
      </c>
      <c r="I14" s="20" t="s">
        <v>44</v>
      </c>
      <c r="J14" s="15" t="s">
        <v>42</v>
      </c>
      <c r="K14" s="15" t="s">
        <v>19</v>
      </c>
    </row>
    <row r="15" spans="2:11" ht="47.25">
      <c r="B15" s="15">
        <v>9</v>
      </c>
      <c r="C15" s="16" t="s">
        <v>45</v>
      </c>
      <c r="D15" s="17">
        <v>470</v>
      </c>
      <c r="E15" s="17"/>
      <c r="F15" s="17"/>
      <c r="G15" s="18">
        <f t="shared" si="0"/>
        <v>470</v>
      </c>
      <c r="H15" s="19" t="s">
        <v>28</v>
      </c>
      <c r="I15" s="20" t="s">
        <v>46</v>
      </c>
      <c r="J15" s="15" t="s">
        <v>42</v>
      </c>
      <c r="K15" s="15" t="s">
        <v>19</v>
      </c>
    </row>
    <row r="16" spans="2:11" ht="47.25">
      <c r="B16" s="15">
        <v>10</v>
      </c>
      <c r="C16" s="16" t="s">
        <v>47</v>
      </c>
      <c r="D16" s="17">
        <v>120</v>
      </c>
      <c r="E16" s="17"/>
      <c r="F16" s="17"/>
      <c r="G16" s="18">
        <f t="shared" si="0"/>
        <v>120</v>
      </c>
      <c r="H16" s="19" t="s">
        <v>48</v>
      </c>
      <c r="I16" s="20" t="s">
        <v>49</v>
      </c>
      <c r="J16" s="15" t="s">
        <v>42</v>
      </c>
      <c r="K16" s="15" t="s">
        <v>19</v>
      </c>
    </row>
    <row r="17" spans="2:11" ht="47.25">
      <c r="B17" s="21">
        <v>11</v>
      </c>
      <c r="C17" s="22" t="s">
        <v>27</v>
      </c>
      <c r="D17" s="23">
        <v>2502.21074</v>
      </c>
      <c r="E17" s="23"/>
      <c r="F17" s="23"/>
      <c r="G17" s="24">
        <f t="shared" si="0"/>
        <v>2502.21074</v>
      </c>
      <c r="H17" s="25" t="s">
        <v>28</v>
      </c>
      <c r="I17" s="26" t="s">
        <v>50</v>
      </c>
      <c r="J17" s="21" t="s">
        <v>51</v>
      </c>
      <c r="K17" s="21" t="s">
        <v>19</v>
      </c>
    </row>
    <row r="18" spans="2:11" ht="78.75">
      <c r="B18" s="15">
        <v>12</v>
      </c>
      <c r="C18" s="16" t="s">
        <v>52</v>
      </c>
      <c r="D18" s="27">
        <v>86.802999999999997</v>
      </c>
      <c r="E18" s="27"/>
      <c r="F18" s="27"/>
      <c r="G18" s="28">
        <f t="shared" si="0"/>
        <v>86.802999999999997</v>
      </c>
      <c r="H18" s="19" t="s">
        <v>28</v>
      </c>
      <c r="I18" s="20" t="s">
        <v>31</v>
      </c>
      <c r="J18" s="15" t="s">
        <v>42</v>
      </c>
      <c r="K18" s="15" t="s">
        <v>19</v>
      </c>
    </row>
    <row r="19" spans="2:11" ht="126">
      <c r="B19" s="15">
        <v>13</v>
      </c>
      <c r="C19" s="16" t="s">
        <v>53</v>
      </c>
      <c r="D19" s="27">
        <v>72.451999999999998</v>
      </c>
      <c r="E19" s="27"/>
      <c r="F19" s="27"/>
      <c r="G19" s="28">
        <f t="shared" si="0"/>
        <v>72.451999999999998</v>
      </c>
      <c r="H19" s="19" t="s">
        <v>28</v>
      </c>
      <c r="I19" s="20" t="s">
        <v>31</v>
      </c>
      <c r="J19" s="15" t="s">
        <v>42</v>
      </c>
      <c r="K19" s="15" t="s">
        <v>19</v>
      </c>
    </row>
    <row r="20" spans="2:11" ht="126">
      <c r="B20" s="15">
        <v>14</v>
      </c>
      <c r="C20" s="16" t="s">
        <v>53</v>
      </c>
      <c r="D20" s="27">
        <v>140.745</v>
      </c>
      <c r="E20" s="27"/>
      <c r="F20" s="27"/>
      <c r="G20" s="28">
        <f t="shared" si="0"/>
        <v>140.745</v>
      </c>
      <c r="H20" s="19" t="s">
        <v>28</v>
      </c>
      <c r="I20" s="20" t="s">
        <v>31</v>
      </c>
      <c r="J20" s="15" t="s">
        <v>42</v>
      </c>
      <c r="K20" s="15" t="s">
        <v>19</v>
      </c>
    </row>
    <row r="21" spans="2:11" ht="47.25">
      <c r="B21" s="29">
        <v>15</v>
      </c>
      <c r="C21" s="30" t="s">
        <v>54</v>
      </c>
      <c r="D21" s="31">
        <v>17658.77838</v>
      </c>
      <c r="E21" s="31"/>
      <c r="F21" s="31"/>
      <c r="G21" s="32">
        <f t="shared" si="0"/>
        <v>17658.77838</v>
      </c>
      <c r="H21" s="33" t="s">
        <v>28</v>
      </c>
      <c r="I21" s="34" t="s">
        <v>23</v>
      </c>
      <c r="J21" s="29" t="s">
        <v>55</v>
      </c>
      <c r="K21" s="29" t="s">
        <v>19</v>
      </c>
    </row>
    <row r="22" spans="2:11" ht="47.25">
      <c r="B22" s="29">
        <v>16</v>
      </c>
      <c r="C22" s="30" t="s">
        <v>54</v>
      </c>
      <c r="D22" s="31">
        <v>25106.105029999999</v>
      </c>
      <c r="E22" s="31"/>
      <c r="F22" s="31"/>
      <c r="G22" s="32">
        <f t="shared" si="0"/>
        <v>25106.105029999999</v>
      </c>
      <c r="H22" s="33" t="s">
        <v>28</v>
      </c>
      <c r="I22" s="34" t="s">
        <v>23</v>
      </c>
      <c r="J22" s="29" t="s">
        <v>56</v>
      </c>
      <c r="K22" s="29" t="s">
        <v>19</v>
      </c>
    </row>
    <row r="23" spans="2:11" ht="94.5">
      <c r="B23" s="35"/>
      <c r="C23" s="36" t="s">
        <v>57</v>
      </c>
      <c r="D23" s="37">
        <f>SUM(D7:D22)</f>
        <v>53936.605810000001</v>
      </c>
      <c r="E23" s="37"/>
      <c r="F23" s="37"/>
      <c r="G23" s="37">
        <f>SUM(G7:G22)</f>
        <v>53936.605810000001</v>
      </c>
      <c r="H23" s="38"/>
      <c r="I23" s="39"/>
      <c r="J23" s="35"/>
      <c r="K23" s="35"/>
    </row>
    <row r="24" spans="2:11" ht="15.75" customHeight="1">
      <c r="B24" s="84" t="s">
        <v>58</v>
      </c>
      <c r="C24" s="84"/>
      <c r="D24" s="84"/>
      <c r="E24" s="84"/>
      <c r="F24" s="84"/>
      <c r="G24" s="84"/>
      <c r="H24" s="84"/>
      <c r="I24" s="84"/>
      <c r="J24" s="84"/>
      <c r="K24" s="84"/>
    </row>
    <row r="25" spans="2:11" ht="47.25">
      <c r="B25" s="40"/>
      <c r="C25" s="41" t="s">
        <v>59</v>
      </c>
      <c r="D25" s="42">
        <v>12.159000000000001</v>
      </c>
      <c r="E25" s="42">
        <v>4205.6394799999998</v>
      </c>
      <c r="F25" s="42"/>
      <c r="G25" s="43">
        <f>D25+E25+F25</f>
        <v>4217.7984799999995</v>
      </c>
      <c r="H25" s="44" t="s">
        <v>60</v>
      </c>
      <c r="I25" s="45" t="s">
        <v>61</v>
      </c>
      <c r="J25" s="40" t="s">
        <v>42</v>
      </c>
      <c r="K25" s="40" t="s">
        <v>19</v>
      </c>
    </row>
    <row r="26" spans="2:11" ht="78.75">
      <c r="B26" s="40"/>
      <c r="C26" s="41" t="s">
        <v>62</v>
      </c>
      <c r="D26" s="42">
        <v>31.657779999999999</v>
      </c>
      <c r="E26" s="42">
        <v>686.61851999999999</v>
      </c>
      <c r="F26" s="42"/>
      <c r="G26" s="43">
        <f>D26+E26+F26</f>
        <v>718.27629999999999</v>
      </c>
      <c r="H26" s="44" t="s">
        <v>63</v>
      </c>
      <c r="I26" s="45" t="s">
        <v>64</v>
      </c>
      <c r="J26" s="40" t="s">
        <v>42</v>
      </c>
      <c r="K26" s="40" t="s">
        <v>19</v>
      </c>
    </row>
    <row r="27" spans="2:11" ht="63">
      <c r="B27" s="46"/>
      <c r="C27" s="47" t="s">
        <v>65</v>
      </c>
      <c r="D27" s="48">
        <f>SUM(D25:D26)</f>
        <v>43.816780000000001</v>
      </c>
      <c r="E27" s="48">
        <f>SUM(E25:E26)</f>
        <v>4892.2579999999998</v>
      </c>
      <c r="F27" s="48"/>
      <c r="G27" s="48">
        <f>SUM(G25:G26)</f>
        <v>4936.074779999999</v>
      </c>
      <c r="H27" s="49"/>
      <c r="I27" s="50" t="s">
        <v>66</v>
      </c>
      <c r="J27" s="46"/>
      <c r="K27" s="46"/>
    </row>
    <row r="28" spans="2:11" ht="15.75" customHeight="1">
      <c r="B28" s="85" t="s">
        <v>67</v>
      </c>
      <c r="C28" s="85"/>
      <c r="D28" s="85"/>
      <c r="E28" s="85"/>
      <c r="F28" s="85"/>
      <c r="G28" s="85"/>
      <c r="H28" s="85"/>
      <c r="I28" s="85"/>
      <c r="J28" s="85"/>
      <c r="K28" s="85"/>
    </row>
    <row r="29" spans="2:11" ht="63">
      <c r="B29" s="51"/>
      <c r="C29" s="52" t="s">
        <v>68</v>
      </c>
      <c r="D29" s="53">
        <v>3377.0495000000001</v>
      </c>
      <c r="E29" s="53"/>
      <c r="F29" s="53"/>
      <c r="G29" s="54">
        <f>D29+E29+F29</f>
        <v>3377.0495000000001</v>
      </c>
      <c r="H29" s="55" t="s">
        <v>69</v>
      </c>
      <c r="I29" s="56" t="s">
        <v>70</v>
      </c>
      <c r="J29" s="51" t="s">
        <v>42</v>
      </c>
      <c r="K29" s="51" t="s">
        <v>19</v>
      </c>
    </row>
    <row r="30" spans="2:11" ht="94.5">
      <c r="B30" s="51"/>
      <c r="C30" s="52" t="s">
        <v>68</v>
      </c>
      <c r="D30" s="53">
        <v>1918.87429</v>
      </c>
      <c r="E30" s="53">
        <v>4999.6289999999999</v>
      </c>
      <c r="F30" s="53"/>
      <c r="G30" s="54">
        <f>D30+E30+F30</f>
        <v>6918.5032899999997</v>
      </c>
      <c r="H30" s="55" t="s">
        <v>71</v>
      </c>
      <c r="I30" s="56" t="s">
        <v>72</v>
      </c>
      <c r="J30" s="51" t="s">
        <v>42</v>
      </c>
      <c r="K30" s="51" t="s">
        <v>19</v>
      </c>
    </row>
    <row r="31" spans="2:11" ht="63">
      <c r="B31" s="57"/>
      <c r="C31" s="58" t="s">
        <v>73</v>
      </c>
      <c r="D31" s="59">
        <f>SUM(D29:D30)</f>
        <v>5295.9237899999998</v>
      </c>
      <c r="E31" s="59">
        <f>SUM(E29:E30)</f>
        <v>4999.6289999999999</v>
      </c>
      <c r="F31" s="59"/>
      <c r="G31" s="59">
        <f>SUM(G29:G30)</f>
        <v>10295.55279</v>
      </c>
      <c r="H31" s="60"/>
      <c r="I31" s="61" t="s">
        <v>74</v>
      </c>
      <c r="J31" s="57"/>
      <c r="K31" s="57"/>
    </row>
    <row r="32" spans="2:11" ht="15.75" customHeight="1">
      <c r="B32" s="81" t="s">
        <v>75</v>
      </c>
      <c r="C32" s="81"/>
      <c r="D32" s="81"/>
      <c r="E32" s="81"/>
      <c r="F32" s="81"/>
      <c r="G32" s="81"/>
      <c r="H32" s="81"/>
      <c r="I32" s="81"/>
      <c r="J32" s="81"/>
      <c r="K32" s="81"/>
    </row>
    <row r="33" spans="2:11" ht="141.75">
      <c r="B33" s="62"/>
      <c r="C33" s="63" t="s">
        <v>76</v>
      </c>
      <c r="D33" s="64">
        <v>136.316</v>
      </c>
      <c r="E33" s="64">
        <v>1000</v>
      </c>
      <c r="F33" s="64"/>
      <c r="G33" s="65">
        <f>D33+E33+F33</f>
        <v>1136.316</v>
      </c>
      <c r="H33" s="66" t="s">
        <v>77</v>
      </c>
      <c r="I33" s="67" t="s">
        <v>78</v>
      </c>
      <c r="J33" s="62" t="s">
        <v>42</v>
      </c>
      <c r="K33" s="62" t="s">
        <v>19</v>
      </c>
    </row>
    <row r="34" spans="2:11" ht="63">
      <c r="B34" s="62"/>
      <c r="C34" s="63" t="s">
        <v>79</v>
      </c>
      <c r="D34" s="64">
        <v>630</v>
      </c>
      <c r="E34" s="64">
        <v>2000</v>
      </c>
      <c r="F34" s="64"/>
      <c r="G34" s="65">
        <f>D34+E34+F34</f>
        <v>2630</v>
      </c>
      <c r="H34" s="66" t="s">
        <v>80</v>
      </c>
      <c r="I34" s="67" t="s">
        <v>81</v>
      </c>
      <c r="J34" s="62" t="s">
        <v>42</v>
      </c>
      <c r="K34" s="62" t="s">
        <v>19</v>
      </c>
    </row>
    <row r="35" spans="2:11" ht="110.25">
      <c r="B35" s="68"/>
      <c r="C35" s="69" t="s">
        <v>82</v>
      </c>
      <c r="D35" s="70">
        <f>SUM(D33:D34)</f>
        <v>766.31600000000003</v>
      </c>
      <c r="E35" s="70">
        <f>SUM(E33:E34)</f>
        <v>3000</v>
      </c>
      <c r="F35" s="70"/>
      <c r="G35" s="70">
        <f>SUM(G33:G34)</f>
        <v>3766.3159999999998</v>
      </c>
      <c r="H35" s="68"/>
      <c r="I35" s="68" t="s">
        <v>83</v>
      </c>
      <c r="J35" s="68"/>
      <c r="K35" s="68"/>
    </row>
    <row r="36" spans="2:11">
      <c r="B36" s="71"/>
      <c r="C36" s="72" t="s">
        <v>84</v>
      </c>
      <c r="D36" s="73">
        <f>D23+D27+D31+D35</f>
        <v>60042.662380000002</v>
      </c>
      <c r="E36" s="73">
        <f>E23+E27+E31+E35</f>
        <v>12891.886999999999</v>
      </c>
      <c r="F36" s="73"/>
      <c r="G36" s="73">
        <f>G23+G27+G31+G35</f>
        <v>72934.549380000011</v>
      </c>
      <c r="H36" s="71"/>
      <c r="I36" s="71"/>
      <c r="J36" s="71"/>
      <c r="K36" s="71"/>
    </row>
    <row r="37" spans="2:11"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2:11">
      <c r="B38" s="75"/>
      <c r="C38" s="75" t="s">
        <v>85</v>
      </c>
      <c r="D38" s="76">
        <f>D23-D21-D22+D27+D31+D35</f>
        <v>17277.778970000003</v>
      </c>
      <c r="E38" s="76">
        <f>E23-E21-E22+E27+E31+E35</f>
        <v>12891.886999999999</v>
      </c>
      <c r="F38" s="76"/>
      <c r="G38" s="76">
        <f>G23-G21-G22+G27+G31+G35</f>
        <v>30169.665970000002</v>
      </c>
      <c r="H38" s="75"/>
      <c r="I38" s="75"/>
      <c r="J38" s="75"/>
      <c r="K38" s="75"/>
    </row>
    <row r="43" spans="2:11">
      <c r="G43" s="77"/>
    </row>
    <row r="45" spans="2:11">
      <c r="G45" s="77"/>
    </row>
    <row r="46" spans="2:11">
      <c r="G46" s="77"/>
    </row>
  </sheetData>
  <mergeCells count="11">
    <mergeCell ref="B32:K32"/>
    <mergeCell ref="J4:J5"/>
    <mergeCell ref="K4:K5"/>
    <mergeCell ref="B6:K6"/>
    <mergeCell ref="B24:K24"/>
    <mergeCell ref="B28:K28"/>
    <mergeCell ref="B4:B5"/>
    <mergeCell ref="C4:C5"/>
    <mergeCell ref="D4:G4"/>
    <mergeCell ref="H4:H5"/>
    <mergeCell ref="I4:I5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LibreOffice/7.1.4.2$Windows_X86_64 LibreOffice_project/a529a4fab45b75fefc5b6226684193eb000654f6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(2)</vt:lpstr>
      <vt:lpstr>Лист1</vt:lpstr>
      <vt:lpstr>Лист2</vt:lpstr>
    </vt:vector>
  </TitlesOfParts>
  <Company>Krokoz™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Игорь</dc:creator>
  <dc:description/>
  <cp:lastModifiedBy>1</cp:lastModifiedBy>
  <cp:revision>2</cp:revision>
  <cp:lastPrinted>2021-07-12T09:56:07Z</cp:lastPrinted>
  <dcterms:created xsi:type="dcterms:W3CDTF">2019-09-21T16:57:58Z</dcterms:created>
  <dcterms:modified xsi:type="dcterms:W3CDTF">2021-11-17T06:38:51Z</dcterms:modified>
  <dc:language>ru-RU</dc:language>
</cp:coreProperties>
</file>